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6" windowWidth="19200" windowHeight="11640"/>
  </bookViews>
  <sheets>
    <sheet name="Sheet1" sheetId="1" r:id="rId1"/>
    <sheet name="Sheet2" sheetId="2" r:id="rId2"/>
    <sheet name="未锁定公式" sheetId="4" r:id="rId3"/>
  </sheets>
  <calcPr calcId="124519"/>
</workbook>
</file>

<file path=xl/calcChain.xml><?xml version="1.0" encoding="utf-8"?>
<calcChain xmlns="http://schemas.openxmlformats.org/spreadsheetml/2006/main">
  <c r="D47" i="4"/>
  <c r="D43"/>
  <c r="D42" s="1"/>
  <c r="D40"/>
  <c r="E30"/>
  <c r="D30"/>
  <c r="D27"/>
  <c r="D26"/>
  <c r="D25" s="1"/>
  <c r="D24"/>
  <c r="D23" s="1"/>
  <c r="D4"/>
  <c r="D6" s="1"/>
  <c r="D47" i="1"/>
  <c r="D5"/>
  <c r="D40"/>
  <c r="D43" s="1"/>
  <c r="D41" s="1"/>
  <c r="D24"/>
  <c r="D27" s="1"/>
  <c r="E30" s="1"/>
  <c r="D4"/>
  <c r="D6" s="1"/>
  <c r="F29" s="1"/>
  <c r="D3" l="1"/>
  <c r="F46" s="1"/>
  <c r="F29" i="4"/>
  <c r="F46"/>
  <c r="D5"/>
  <c r="D41"/>
  <c r="D44" s="1"/>
  <c r="E47" s="1"/>
  <c r="D3"/>
  <c r="D10"/>
  <c r="D7"/>
  <c r="E10" s="1"/>
  <c r="D26" i="1"/>
  <c r="D42"/>
  <c r="D44"/>
  <c r="E47" s="1"/>
  <c r="D7"/>
  <c r="E10" s="1"/>
  <c r="D10"/>
  <c r="D23" l="1"/>
  <c r="D25"/>
  <c r="D30"/>
</calcChain>
</file>

<file path=xl/sharedStrings.xml><?xml version="1.0" encoding="utf-8"?>
<sst xmlns="http://schemas.openxmlformats.org/spreadsheetml/2006/main" count="129" uniqueCount="23">
  <si>
    <t>Ia</t>
    <phoneticPr fontId="1" type="noConversion"/>
  </si>
  <si>
    <t>Ip</t>
    <phoneticPr fontId="1" type="noConversion"/>
  </si>
  <si>
    <t>Iac</t>
    <phoneticPr fontId="1" type="noConversion"/>
  </si>
  <si>
    <t>Idc</t>
    <phoneticPr fontId="1" type="noConversion"/>
  </si>
  <si>
    <t>I</t>
    <phoneticPr fontId="1" type="noConversion"/>
  </si>
  <si>
    <t>Kpr</t>
    <phoneticPr fontId="1" type="noConversion"/>
  </si>
  <si>
    <t>Ip2</t>
    <phoneticPr fontId="1" type="noConversion"/>
  </si>
  <si>
    <t>峰值</t>
    <phoneticPr fontId="1" type="noConversion"/>
  </si>
  <si>
    <t>斜线中值</t>
    <phoneticPr fontId="1" type="noConversion"/>
  </si>
  <si>
    <t>直流值</t>
    <phoneticPr fontId="1" type="noConversion"/>
  </si>
  <si>
    <t>峰峰值</t>
    <phoneticPr fontId="1" type="noConversion"/>
  </si>
  <si>
    <t>周期平均值</t>
    <phoneticPr fontId="1" type="noConversion"/>
  </si>
  <si>
    <t>纹波系数</t>
    <phoneticPr fontId="1" type="noConversion"/>
  </si>
  <si>
    <t>占空比</t>
    <phoneticPr fontId="1" type="noConversion"/>
  </si>
  <si>
    <t>D</t>
    <phoneticPr fontId="1" type="noConversion"/>
  </si>
  <si>
    <t>△l</t>
    <phoneticPr fontId="1" type="noConversion"/>
  </si>
  <si>
    <t>周期有效值rms</t>
    <phoneticPr fontId="1" type="noConversion"/>
  </si>
  <si>
    <t>输出平均电流IO</t>
    <phoneticPr fontId="1" type="noConversion"/>
  </si>
  <si>
    <t>△l/Ia</t>
    <phoneticPr fontId="1" type="noConversion"/>
  </si>
  <si>
    <t>△l/IEdc*2</t>
    <phoneticPr fontId="1" type="noConversion"/>
  </si>
  <si>
    <t>△l/Ip</t>
    <phoneticPr fontId="1" type="noConversion"/>
  </si>
  <si>
    <t>交流有效值</t>
    <phoneticPr fontId="1" type="noConversion"/>
  </si>
  <si>
    <t>密码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</si>
</sst>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0_ "/>
  </numFmts>
  <fonts count="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b/>
      <sz val="14"/>
      <color theme="1"/>
      <name val="楷体"/>
      <family val="3"/>
      <charset val="134"/>
    </font>
    <font>
      <sz val="14"/>
      <color theme="1"/>
      <name val="宋体"/>
      <family val="2"/>
      <charset val="134"/>
      <scheme val="minor"/>
    </font>
    <font>
      <b/>
      <sz val="14"/>
      <color rgb="FFFF0000"/>
      <name val="楷体"/>
      <family val="3"/>
      <charset val="134"/>
    </font>
    <font>
      <b/>
      <sz val="14"/>
      <color rgb="FF00B050"/>
      <name val="楷体"/>
      <family val="3"/>
      <charset val="134"/>
    </font>
    <font>
      <sz val="14"/>
      <color rgb="FF00B050"/>
      <name val="宋体"/>
      <family val="2"/>
      <charset val="134"/>
      <scheme val="minor"/>
    </font>
    <font>
      <sz val="12"/>
      <color rgb="FFFF0000"/>
      <name val="宋体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Border="1">
      <alignment vertical="center"/>
    </xf>
    <xf numFmtId="0" fontId="0" fillId="0" borderId="4" xfId="0" applyBorder="1">
      <alignment vertical="center"/>
    </xf>
    <xf numFmtId="0" fontId="7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3" xfId="0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" fillId="0" borderId="10" xfId="0" applyFont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4" fillId="0" borderId="12" xfId="0" applyFont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0" xfId="0" applyBorder="1" applyAlignment="1">
      <alignment horizontal="left" vertical="center"/>
    </xf>
    <xf numFmtId="0" fontId="5" fillId="0" borderId="1" xfId="0" applyFont="1" applyBorder="1" applyProtection="1">
      <alignment vertical="center"/>
      <protection hidden="1"/>
    </xf>
    <xf numFmtId="0" fontId="6" fillId="2" borderId="1" xfId="0" applyFont="1" applyFill="1" applyBorder="1" applyProtection="1">
      <alignment vertical="center"/>
      <protection locked="0"/>
    </xf>
    <xf numFmtId="0" fontId="6" fillId="2" borderId="7" xfId="0" applyFont="1" applyFill="1" applyBorder="1" applyProtection="1">
      <alignment vertical="center"/>
      <protection locked="0"/>
    </xf>
    <xf numFmtId="176" fontId="5" fillId="0" borderId="1" xfId="0" applyNumberFormat="1" applyFont="1" applyBorder="1">
      <alignment vertical="center"/>
    </xf>
    <xf numFmtId="0" fontId="8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259080</xdr:colOff>
      <xdr:row>11</xdr:row>
      <xdr:rowOff>76200</xdr:rowOff>
    </xdr:from>
    <xdr:to>
      <xdr:col>3</xdr:col>
      <xdr:colOff>502920</xdr:colOff>
      <xdr:row>12</xdr:row>
      <xdr:rowOff>205740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" y="2468880"/>
          <a:ext cx="2255520" cy="350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472440</xdr:colOff>
      <xdr:row>1</xdr:row>
      <xdr:rowOff>68580</xdr:rowOff>
    </xdr:from>
    <xdr:to>
      <xdr:col>10</xdr:col>
      <xdr:colOff>76200</xdr:colOff>
      <xdr:row>14</xdr:row>
      <xdr:rowOff>99060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92140" y="251460"/>
          <a:ext cx="2042160" cy="290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422685</xdr:colOff>
      <xdr:row>21</xdr:row>
      <xdr:rowOff>195878</xdr:rowOff>
    </xdr:from>
    <xdr:to>
      <xdr:col>10</xdr:col>
      <xdr:colOff>369345</xdr:colOff>
      <xdr:row>34</xdr:row>
      <xdr:rowOff>177500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29156" y="5547807"/>
          <a:ext cx="2994660" cy="28951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228600</xdr:colOff>
      <xdr:row>14</xdr:row>
      <xdr:rowOff>23812</xdr:rowOff>
    </xdr:from>
    <xdr:to>
      <xdr:col>6</xdr:col>
      <xdr:colOff>275122</xdr:colOff>
      <xdr:row>17</xdr:row>
      <xdr:rowOff>167640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8200" y="3079432"/>
          <a:ext cx="4755682" cy="806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306143</xdr:colOff>
      <xdr:row>30</xdr:row>
      <xdr:rowOff>63648</xdr:rowOff>
    </xdr:from>
    <xdr:to>
      <xdr:col>4</xdr:col>
      <xdr:colOff>656663</xdr:colOff>
      <xdr:row>35</xdr:row>
      <xdr:rowOff>94128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5743" y="6760283"/>
          <a:ext cx="3120614" cy="1151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274320</xdr:colOff>
      <xdr:row>38</xdr:row>
      <xdr:rowOff>91440</xdr:rowOff>
    </xdr:from>
    <xdr:to>
      <xdr:col>10</xdr:col>
      <xdr:colOff>220980</xdr:colOff>
      <xdr:row>50</xdr:row>
      <xdr:rowOff>30480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94020" y="8900160"/>
          <a:ext cx="2385060" cy="247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135368</xdr:colOff>
      <xdr:row>47</xdr:row>
      <xdr:rowOff>45593</xdr:rowOff>
    </xdr:from>
    <xdr:to>
      <xdr:col>5</xdr:col>
      <xdr:colOff>215153</xdr:colOff>
      <xdr:row>52</xdr:row>
      <xdr:rowOff>28688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44968" y="10570158"/>
          <a:ext cx="4176656" cy="879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384136</xdr:colOff>
      <xdr:row>10</xdr:row>
      <xdr:rowOff>60138</xdr:rowOff>
    </xdr:from>
    <xdr:to>
      <xdr:col>6</xdr:col>
      <xdr:colOff>246537</xdr:colOff>
      <xdr:row>13</xdr:row>
      <xdr:rowOff>188259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63830" y="2256491"/>
          <a:ext cx="1798778" cy="800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369794</xdr:colOff>
      <xdr:row>18</xdr:row>
      <xdr:rowOff>43032</xdr:rowOff>
    </xdr:from>
    <xdr:to>
      <xdr:col>5</xdr:col>
      <xdr:colOff>377414</xdr:colOff>
      <xdr:row>19</xdr:row>
      <xdr:rowOff>134963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79394" y="4032326"/>
          <a:ext cx="4104491" cy="316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478715</xdr:colOff>
      <xdr:row>50</xdr:row>
      <xdr:rowOff>80682</xdr:rowOff>
    </xdr:from>
    <xdr:to>
      <xdr:col>10</xdr:col>
      <xdr:colOff>40789</xdr:colOff>
      <xdr:row>52</xdr:row>
      <xdr:rowOff>88303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185186" y="11143129"/>
          <a:ext cx="2610074" cy="3662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137160</xdr:colOff>
      <xdr:row>18</xdr:row>
      <xdr:rowOff>53340</xdr:rowOff>
    </xdr:from>
    <xdr:ext cx="2781915" cy="425822"/>
    <xdr:sp macro="" textlink="">
      <xdr:nvSpPr>
        <xdr:cNvPr id="18" name="TextBox 17"/>
        <xdr:cNvSpPr txBox="1"/>
      </xdr:nvSpPr>
      <xdr:spPr>
        <a:xfrm>
          <a:off x="5455920" y="3992880"/>
          <a:ext cx="2781915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zh-CN" sz="2000">
              <a:solidFill>
                <a:srgbClr val="FF0000"/>
              </a:solidFill>
            </a:rPr>
            <a:t>Kpr</a:t>
          </a:r>
          <a:r>
            <a:rPr lang="zh-CN" altLang="en-US" sz="2000">
              <a:solidFill>
                <a:srgbClr val="FF0000"/>
              </a:solidFill>
            </a:rPr>
            <a:t>公式不同，</a:t>
          </a:r>
          <a:r>
            <a:rPr lang="en-US" altLang="zh-CN" sz="2000">
              <a:solidFill>
                <a:srgbClr val="FF0000"/>
              </a:solidFill>
            </a:rPr>
            <a:t>Rms</a:t>
          </a:r>
          <a:r>
            <a:rPr lang="zh-CN" altLang="en-US" sz="2000">
              <a:solidFill>
                <a:srgbClr val="FF0000"/>
              </a:solidFill>
            </a:rPr>
            <a:t>计算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259080</xdr:colOff>
      <xdr:row>11</xdr:row>
      <xdr:rowOff>76200</xdr:rowOff>
    </xdr:from>
    <xdr:to>
      <xdr:col>3</xdr:col>
      <xdr:colOff>502920</xdr:colOff>
      <xdr:row>12</xdr:row>
      <xdr:rowOff>205740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8680" y="2468880"/>
          <a:ext cx="2255520" cy="350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472440</xdr:colOff>
      <xdr:row>1</xdr:row>
      <xdr:rowOff>68580</xdr:rowOff>
    </xdr:from>
    <xdr:to>
      <xdr:col>10</xdr:col>
      <xdr:colOff>76200</xdr:colOff>
      <xdr:row>14</xdr:row>
      <xdr:rowOff>99060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91200" y="251460"/>
          <a:ext cx="2042160" cy="290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422685</xdr:colOff>
      <xdr:row>21</xdr:row>
      <xdr:rowOff>195878</xdr:rowOff>
    </xdr:from>
    <xdr:to>
      <xdr:col>10</xdr:col>
      <xdr:colOff>369345</xdr:colOff>
      <xdr:row>34</xdr:row>
      <xdr:rowOff>177500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31845" y="4813598"/>
          <a:ext cx="2994660" cy="2854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228600</xdr:colOff>
      <xdr:row>14</xdr:row>
      <xdr:rowOff>23812</xdr:rowOff>
    </xdr:from>
    <xdr:to>
      <xdr:col>6</xdr:col>
      <xdr:colOff>275122</xdr:colOff>
      <xdr:row>17</xdr:row>
      <xdr:rowOff>167640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8200" y="3079432"/>
          <a:ext cx="4755682" cy="806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306143</xdr:colOff>
      <xdr:row>30</xdr:row>
      <xdr:rowOff>63648</xdr:rowOff>
    </xdr:from>
    <xdr:to>
      <xdr:col>4</xdr:col>
      <xdr:colOff>656663</xdr:colOff>
      <xdr:row>35</xdr:row>
      <xdr:rowOff>94128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5743" y="6670188"/>
          <a:ext cx="3124200" cy="1135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274320</xdr:colOff>
      <xdr:row>38</xdr:row>
      <xdr:rowOff>91440</xdr:rowOff>
    </xdr:from>
    <xdr:to>
      <xdr:col>10</xdr:col>
      <xdr:colOff>220980</xdr:colOff>
      <xdr:row>50</xdr:row>
      <xdr:rowOff>30480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593080" y="8481060"/>
          <a:ext cx="2385060" cy="247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135368</xdr:colOff>
      <xdr:row>47</xdr:row>
      <xdr:rowOff>45593</xdr:rowOff>
    </xdr:from>
    <xdr:to>
      <xdr:col>5</xdr:col>
      <xdr:colOff>215153</xdr:colOff>
      <xdr:row>52</xdr:row>
      <xdr:rowOff>28688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44968" y="10424033"/>
          <a:ext cx="4179345" cy="897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384136</xdr:colOff>
      <xdr:row>10</xdr:row>
      <xdr:rowOff>60138</xdr:rowOff>
    </xdr:from>
    <xdr:to>
      <xdr:col>6</xdr:col>
      <xdr:colOff>246537</xdr:colOff>
      <xdr:row>13</xdr:row>
      <xdr:rowOff>188259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67416" y="2231838"/>
          <a:ext cx="1797881" cy="791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369794</xdr:colOff>
      <xdr:row>18</xdr:row>
      <xdr:rowOff>43032</xdr:rowOff>
    </xdr:from>
    <xdr:to>
      <xdr:col>5</xdr:col>
      <xdr:colOff>377414</xdr:colOff>
      <xdr:row>19</xdr:row>
      <xdr:rowOff>134963</xdr:rowOff>
    </xdr:to>
    <xdr:pic>
      <xdr:nvPicPr>
        <xdr:cNvPr id="1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79394" y="3982572"/>
          <a:ext cx="4107180" cy="312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478715</xdr:colOff>
      <xdr:row>50</xdr:row>
      <xdr:rowOff>80682</xdr:rowOff>
    </xdr:from>
    <xdr:to>
      <xdr:col>10</xdr:col>
      <xdr:colOff>40789</xdr:colOff>
      <xdr:row>52</xdr:row>
      <xdr:rowOff>88303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187875" y="11007762"/>
          <a:ext cx="2610074" cy="373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137160</xdr:colOff>
      <xdr:row>18</xdr:row>
      <xdr:rowOff>53340</xdr:rowOff>
    </xdr:from>
    <xdr:ext cx="2781915" cy="425822"/>
    <xdr:sp macro="" textlink="">
      <xdr:nvSpPr>
        <xdr:cNvPr id="12" name="TextBox 11"/>
        <xdr:cNvSpPr txBox="1"/>
      </xdr:nvSpPr>
      <xdr:spPr>
        <a:xfrm>
          <a:off x="5455920" y="3992880"/>
          <a:ext cx="2781915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zh-CN" sz="2000">
              <a:solidFill>
                <a:srgbClr val="FF0000"/>
              </a:solidFill>
            </a:rPr>
            <a:t>Kpr</a:t>
          </a:r>
          <a:r>
            <a:rPr lang="zh-CN" altLang="en-US" sz="2000">
              <a:solidFill>
                <a:srgbClr val="FF0000"/>
              </a:solidFill>
            </a:rPr>
            <a:t>公式不同，</a:t>
          </a:r>
          <a:r>
            <a:rPr lang="en-US" altLang="zh-CN" sz="2000">
              <a:solidFill>
                <a:srgbClr val="FF0000"/>
              </a:solidFill>
            </a:rPr>
            <a:t>Rms</a:t>
          </a:r>
          <a:r>
            <a:rPr lang="zh-CN" altLang="en-US" sz="2000">
              <a:solidFill>
                <a:srgbClr val="FF0000"/>
              </a:solidFill>
            </a:rPr>
            <a:t>计算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3"/>
  <sheetViews>
    <sheetView tabSelected="1" zoomScale="85" zoomScaleNormal="85" workbookViewId="0">
      <selection activeCell="D2" sqref="D2"/>
    </sheetView>
  </sheetViews>
  <sheetFormatPr defaultRowHeight="14.4"/>
  <cols>
    <col min="2" max="2" width="20.44140625" customWidth="1"/>
    <col min="4" max="4" width="11.109375" customWidth="1"/>
    <col min="5" max="5" width="19.33203125" customWidth="1"/>
  </cols>
  <sheetData>
    <row r="1" spans="1:11">
      <c r="A1" s="5"/>
      <c r="B1" s="29"/>
      <c r="C1" s="17"/>
      <c r="D1" s="17"/>
      <c r="E1" s="17"/>
      <c r="F1" s="17"/>
      <c r="G1" s="17"/>
      <c r="H1" s="17"/>
      <c r="I1" s="17"/>
      <c r="J1" s="17"/>
      <c r="K1" s="18"/>
    </row>
    <row r="2" spans="1:11" ht="17.399999999999999">
      <c r="A2" s="13">
        <v>2</v>
      </c>
      <c r="B2" s="19" t="s">
        <v>13</v>
      </c>
      <c r="C2" s="2" t="s">
        <v>14</v>
      </c>
      <c r="D2" s="32">
        <v>0.5</v>
      </c>
      <c r="E2" s="11"/>
      <c r="F2" s="7"/>
      <c r="G2" s="7"/>
      <c r="H2" s="7"/>
      <c r="I2" s="7"/>
      <c r="J2" s="7"/>
      <c r="K2" s="20"/>
    </row>
    <row r="3" spans="1:11" ht="17.399999999999999">
      <c r="A3" s="13">
        <v>3</v>
      </c>
      <c r="B3" s="19" t="s">
        <v>7</v>
      </c>
      <c r="C3" s="2" t="s">
        <v>1</v>
      </c>
      <c r="D3" s="4">
        <f>D4+(D6/2)</f>
        <v>4.8</v>
      </c>
      <c r="E3" s="11"/>
      <c r="F3" s="7"/>
      <c r="G3" s="7"/>
      <c r="H3" s="7"/>
      <c r="I3" s="7"/>
      <c r="J3" s="7"/>
      <c r="K3" s="20"/>
    </row>
    <row r="4" spans="1:11" ht="17.399999999999999">
      <c r="A4" s="13">
        <v>4</v>
      </c>
      <c r="B4" s="19" t="s">
        <v>8</v>
      </c>
      <c r="C4" s="2" t="s">
        <v>0</v>
      </c>
      <c r="D4" s="4">
        <f>D8/D2</f>
        <v>4</v>
      </c>
      <c r="E4" s="11"/>
      <c r="F4" s="7"/>
      <c r="G4" s="7"/>
      <c r="H4" s="7"/>
      <c r="I4" s="7"/>
      <c r="J4" s="7"/>
      <c r="K4" s="20"/>
    </row>
    <row r="5" spans="1:11" ht="17.399999999999999">
      <c r="A5" s="13">
        <v>5</v>
      </c>
      <c r="B5" s="19" t="s">
        <v>9</v>
      </c>
      <c r="C5" s="2" t="s">
        <v>1</v>
      </c>
      <c r="D5" s="4">
        <f>D4-(D6/2)</f>
        <v>3.2</v>
      </c>
      <c r="E5" s="11"/>
      <c r="F5" s="7"/>
      <c r="G5" s="7"/>
      <c r="H5" s="7"/>
      <c r="I5" s="7"/>
      <c r="J5" s="7"/>
      <c r="K5" s="20"/>
    </row>
    <row r="6" spans="1:11" ht="17.399999999999999">
      <c r="A6" s="13">
        <v>6</v>
      </c>
      <c r="B6" s="19" t="s">
        <v>10</v>
      </c>
      <c r="C6" s="2" t="s">
        <v>15</v>
      </c>
      <c r="D6" s="4">
        <f>D4*D9</f>
        <v>1.6</v>
      </c>
      <c r="E6" s="11"/>
      <c r="F6" s="7"/>
      <c r="G6" s="7"/>
      <c r="H6" s="7"/>
      <c r="I6" s="7"/>
      <c r="J6" s="7"/>
      <c r="K6" s="20"/>
    </row>
    <row r="7" spans="1:11" ht="17.399999999999999">
      <c r="A7" s="13">
        <v>7</v>
      </c>
      <c r="B7" s="19" t="s">
        <v>21</v>
      </c>
      <c r="C7" s="2" t="s">
        <v>2</v>
      </c>
      <c r="D7" s="4">
        <f>D4*SQRT(D2*(1-D2))</f>
        <v>2</v>
      </c>
      <c r="E7" s="11"/>
      <c r="F7" s="7"/>
      <c r="G7" s="7"/>
      <c r="H7" s="7"/>
      <c r="I7" s="7"/>
      <c r="J7" s="7"/>
      <c r="K7" s="20"/>
    </row>
    <row r="8" spans="1:11" ht="17.399999999999999">
      <c r="A8" s="13">
        <v>8</v>
      </c>
      <c r="B8" s="19" t="s">
        <v>11</v>
      </c>
      <c r="C8" s="2" t="s">
        <v>3</v>
      </c>
      <c r="D8" s="32">
        <v>2</v>
      </c>
      <c r="E8" s="9" t="s">
        <v>17</v>
      </c>
      <c r="F8" s="7"/>
      <c r="G8" s="7"/>
      <c r="H8" s="7"/>
      <c r="I8" s="7"/>
      <c r="J8" s="7"/>
      <c r="K8" s="20"/>
    </row>
    <row r="9" spans="1:11" ht="17.399999999999999">
      <c r="A9" s="13">
        <v>9</v>
      </c>
      <c r="B9" s="19" t="s">
        <v>12</v>
      </c>
      <c r="C9" s="2" t="s">
        <v>5</v>
      </c>
      <c r="D9" s="32">
        <v>0.4</v>
      </c>
      <c r="E9" s="10" t="s">
        <v>18</v>
      </c>
      <c r="F9" s="7"/>
      <c r="G9" s="7"/>
      <c r="H9" s="7"/>
      <c r="I9" s="7"/>
      <c r="J9" s="7"/>
      <c r="K9" s="20"/>
    </row>
    <row r="10" spans="1:11" ht="17.399999999999999">
      <c r="A10" s="13">
        <v>10</v>
      </c>
      <c r="B10" s="19" t="s">
        <v>16</v>
      </c>
      <c r="C10" s="2" t="s">
        <v>4</v>
      </c>
      <c r="D10" s="34">
        <f>SQRT(D2*(D4^2+D6^2/12))</f>
        <v>2.8472208672083497</v>
      </c>
      <c r="E10" s="7">
        <f>SQRT(D7^2+D8^2)</f>
        <v>2.8284271247461903</v>
      </c>
      <c r="F10" s="7"/>
      <c r="G10" s="7"/>
      <c r="H10" s="7"/>
      <c r="I10" s="7"/>
      <c r="J10" s="7"/>
      <c r="K10" s="20"/>
    </row>
    <row r="11" spans="1:11" ht="17.399999999999999">
      <c r="A11" s="13">
        <v>11</v>
      </c>
      <c r="B11" s="27"/>
      <c r="C11" s="11"/>
      <c r="D11" s="11">
        <v>0</v>
      </c>
      <c r="E11" s="11"/>
      <c r="F11" s="7"/>
      <c r="G11" s="7"/>
      <c r="H11" s="7"/>
      <c r="I11" s="7"/>
      <c r="J11" s="7"/>
      <c r="K11" s="20"/>
    </row>
    <row r="12" spans="1:11" ht="17.399999999999999">
      <c r="A12" s="13">
        <v>12</v>
      </c>
      <c r="B12" s="21"/>
      <c r="C12" s="7"/>
      <c r="D12" s="7"/>
      <c r="E12" s="7"/>
      <c r="F12" s="7"/>
      <c r="G12" s="7"/>
      <c r="H12" s="7"/>
      <c r="I12" s="7"/>
      <c r="J12" s="7"/>
      <c r="K12" s="20"/>
    </row>
    <row r="13" spans="1:11" ht="17.399999999999999">
      <c r="A13" s="13">
        <v>13</v>
      </c>
      <c r="B13" s="21"/>
      <c r="C13" s="7"/>
      <c r="D13" s="7"/>
      <c r="E13" s="7"/>
      <c r="F13" s="7"/>
      <c r="G13" s="7"/>
      <c r="H13" s="7"/>
      <c r="I13" s="7"/>
      <c r="J13" s="7"/>
      <c r="K13" s="20"/>
    </row>
    <row r="14" spans="1:11" ht="17.399999999999999">
      <c r="A14" s="13">
        <v>14</v>
      </c>
      <c r="B14" s="21"/>
      <c r="C14" s="7"/>
      <c r="D14" s="7"/>
      <c r="E14" s="7"/>
      <c r="F14" s="7"/>
      <c r="G14" s="7"/>
      <c r="H14" s="7"/>
      <c r="I14" s="7"/>
      <c r="J14" s="7"/>
      <c r="K14" s="20"/>
    </row>
    <row r="15" spans="1:11" ht="17.399999999999999">
      <c r="A15" s="13">
        <v>15</v>
      </c>
      <c r="B15" s="21"/>
      <c r="C15" s="7"/>
      <c r="D15" s="7"/>
      <c r="E15" s="7"/>
      <c r="F15" s="7"/>
      <c r="G15" s="7"/>
      <c r="H15" s="7"/>
      <c r="I15" s="7"/>
      <c r="J15" s="7"/>
      <c r="K15" s="20"/>
    </row>
    <row r="16" spans="1:11" ht="17.399999999999999">
      <c r="A16" s="13">
        <v>16</v>
      </c>
      <c r="B16" s="21"/>
      <c r="C16" s="7"/>
      <c r="D16" s="7"/>
      <c r="E16" s="7"/>
      <c r="F16" s="7"/>
      <c r="G16" s="7"/>
      <c r="H16" s="35" t="s">
        <v>5</v>
      </c>
      <c r="I16" s="1" t="s">
        <v>18</v>
      </c>
      <c r="J16" s="1"/>
      <c r="K16" s="20"/>
    </row>
    <row r="17" spans="1:11" ht="17.399999999999999">
      <c r="A17" s="13">
        <v>17</v>
      </c>
      <c r="B17" s="21"/>
      <c r="C17" s="7"/>
      <c r="D17" s="7"/>
      <c r="E17" s="7"/>
      <c r="F17" s="7"/>
      <c r="G17" s="7"/>
      <c r="H17" s="35"/>
      <c r="I17" s="1" t="s">
        <v>19</v>
      </c>
      <c r="J17" s="1"/>
      <c r="K17" s="20"/>
    </row>
    <row r="18" spans="1:11" ht="17.399999999999999">
      <c r="A18" s="13">
        <v>18</v>
      </c>
      <c r="B18" s="21"/>
      <c r="C18" s="7"/>
      <c r="D18" s="7"/>
      <c r="E18" s="7"/>
      <c r="F18" s="7"/>
      <c r="G18" s="7"/>
      <c r="H18" s="35"/>
      <c r="I18" s="1" t="s">
        <v>20</v>
      </c>
      <c r="J18" s="1"/>
      <c r="K18" s="20"/>
    </row>
    <row r="19" spans="1:11" ht="17.399999999999999">
      <c r="A19" s="13">
        <v>19</v>
      </c>
      <c r="B19" s="21"/>
      <c r="C19" s="7"/>
      <c r="D19" s="7"/>
      <c r="E19" s="7"/>
      <c r="F19" s="7"/>
      <c r="G19" s="7"/>
      <c r="H19" s="7"/>
      <c r="I19" s="7"/>
      <c r="J19" s="7"/>
      <c r="K19" s="20"/>
    </row>
    <row r="20" spans="1:11" ht="18" thickBot="1">
      <c r="A20" s="13">
        <v>20</v>
      </c>
      <c r="B20" s="22"/>
      <c r="C20" s="23"/>
      <c r="D20" s="23"/>
      <c r="E20" s="23"/>
      <c r="F20" s="23"/>
      <c r="G20" s="23"/>
      <c r="H20" s="23"/>
      <c r="I20" s="23"/>
      <c r="J20" s="23"/>
      <c r="K20" s="24"/>
    </row>
    <row r="21" spans="1:11" ht="18" thickBot="1">
      <c r="A21" s="3">
        <v>24</v>
      </c>
      <c r="B21" s="6"/>
      <c r="C21" s="7"/>
      <c r="D21" s="7"/>
      <c r="E21" s="7"/>
      <c r="F21" s="7"/>
      <c r="G21" s="7"/>
      <c r="H21" s="7"/>
      <c r="I21" s="7"/>
      <c r="J21" s="7"/>
      <c r="K21" s="8"/>
    </row>
    <row r="22" spans="1:11" ht="17.399999999999999">
      <c r="A22" s="13">
        <v>25</v>
      </c>
      <c r="B22" s="25" t="s">
        <v>13</v>
      </c>
      <c r="C22" s="15" t="s">
        <v>14</v>
      </c>
      <c r="D22" s="33">
        <v>0.5</v>
      </c>
      <c r="E22" s="16"/>
      <c r="F22" s="17"/>
      <c r="G22" s="17"/>
      <c r="H22" s="17"/>
      <c r="I22" s="17"/>
      <c r="J22" s="17"/>
      <c r="K22" s="18"/>
    </row>
    <row r="23" spans="1:11" ht="17.399999999999999">
      <c r="A23" s="13">
        <v>26</v>
      </c>
      <c r="B23" s="26" t="s">
        <v>7</v>
      </c>
      <c r="C23" s="2" t="s">
        <v>1</v>
      </c>
      <c r="D23" s="31">
        <f>D24+(D26/2)</f>
        <v>4.8</v>
      </c>
      <c r="E23" s="11"/>
      <c r="F23" s="7"/>
      <c r="G23" s="7"/>
      <c r="H23" s="7"/>
      <c r="I23" s="7"/>
      <c r="J23" s="7"/>
      <c r="K23" s="20"/>
    </row>
    <row r="24" spans="1:11" ht="17.399999999999999">
      <c r="A24" s="13">
        <v>27</v>
      </c>
      <c r="B24" s="26" t="s">
        <v>8</v>
      </c>
      <c r="C24" s="2" t="s">
        <v>0</v>
      </c>
      <c r="D24" s="31">
        <f>D28/D22</f>
        <v>4</v>
      </c>
      <c r="E24" s="11"/>
      <c r="F24" s="7"/>
      <c r="G24" s="7"/>
      <c r="H24" s="7"/>
      <c r="I24" s="7"/>
      <c r="J24" s="7"/>
      <c r="K24" s="20"/>
    </row>
    <row r="25" spans="1:11" ht="17.399999999999999">
      <c r="A25" s="13">
        <v>28</v>
      </c>
      <c r="B25" s="26" t="s">
        <v>9</v>
      </c>
      <c r="C25" s="2" t="s">
        <v>6</v>
      </c>
      <c r="D25" s="31">
        <f>D24-(D26/2)</f>
        <v>3.2</v>
      </c>
      <c r="E25" s="11"/>
      <c r="F25" s="7"/>
      <c r="G25" s="7"/>
      <c r="H25" s="7"/>
      <c r="I25" s="7"/>
      <c r="J25" s="7"/>
      <c r="K25" s="20"/>
    </row>
    <row r="26" spans="1:11" ht="17.399999999999999">
      <c r="A26" s="13">
        <v>29</v>
      </c>
      <c r="B26" s="26" t="s">
        <v>10</v>
      </c>
      <c r="C26" s="2" t="s">
        <v>15</v>
      </c>
      <c r="D26" s="31">
        <f>D24*D29*2</f>
        <v>1.6</v>
      </c>
      <c r="E26" s="11"/>
      <c r="F26" s="7"/>
      <c r="G26" s="7"/>
      <c r="H26" s="7"/>
      <c r="I26" s="7"/>
      <c r="J26" s="7"/>
      <c r="K26" s="20"/>
    </row>
    <row r="27" spans="1:11" ht="17.399999999999999">
      <c r="A27" s="13">
        <v>30</v>
      </c>
      <c r="B27" s="26" t="s">
        <v>21</v>
      </c>
      <c r="C27" s="2" t="s">
        <v>2</v>
      </c>
      <c r="D27" s="4">
        <f>D24*SQRT(D22*(1-D22))</f>
        <v>2</v>
      </c>
      <c r="E27" s="11"/>
      <c r="F27" s="7"/>
      <c r="G27" s="7"/>
      <c r="H27" s="7"/>
      <c r="I27" s="7"/>
      <c r="J27" s="7"/>
      <c r="K27" s="20"/>
    </row>
    <row r="28" spans="1:11" ht="17.399999999999999">
      <c r="A28" s="13">
        <v>31</v>
      </c>
      <c r="B28" s="26" t="s">
        <v>11</v>
      </c>
      <c r="C28" s="2" t="s">
        <v>3</v>
      </c>
      <c r="D28" s="32">
        <v>2</v>
      </c>
      <c r="E28" s="9" t="s">
        <v>17</v>
      </c>
      <c r="F28" s="7"/>
      <c r="G28" s="7"/>
      <c r="H28" s="7"/>
      <c r="I28" s="7"/>
      <c r="J28" s="7"/>
      <c r="K28" s="20"/>
    </row>
    <row r="29" spans="1:11" ht="17.399999999999999">
      <c r="A29" s="13">
        <v>32</v>
      </c>
      <c r="B29" s="26" t="s">
        <v>12</v>
      </c>
      <c r="C29" s="2" t="s">
        <v>5</v>
      </c>
      <c r="D29" s="32">
        <v>0.2</v>
      </c>
      <c r="E29" s="10" t="s">
        <v>19</v>
      </c>
      <c r="F29" s="30">
        <f>D6/D4/2</f>
        <v>0.2</v>
      </c>
      <c r="G29" s="7"/>
      <c r="H29" s="7"/>
      <c r="I29" s="7"/>
      <c r="J29" s="7"/>
      <c r="K29" s="20"/>
    </row>
    <row r="30" spans="1:11" ht="17.399999999999999">
      <c r="A30" s="13">
        <v>33</v>
      </c>
      <c r="B30" s="26" t="s">
        <v>16</v>
      </c>
      <c r="C30" s="2" t="s">
        <v>4</v>
      </c>
      <c r="D30" s="34">
        <f>SQRT((3*D24^2+D26^2/2)*D22/3)</f>
        <v>2.8658913680272904</v>
      </c>
      <c r="E30" s="7">
        <f>SQRT(D27^2+D28^2)</f>
        <v>2.8284271247461903</v>
      </c>
      <c r="F30" s="7"/>
      <c r="G30" s="7"/>
      <c r="H30" s="7"/>
      <c r="I30" s="7"/>
      <c r="J30" s="7"/>
      <c r="K30" s="20"/>
    </row>
    <row r="31" spans="1:11" ht="17.399999999999999">
      <c r="A31" s="13">
        <v>34</v>
      </c>
      <c r="B31" s="27"/>
      <c r="C31" s="12"/>
      <c r="D31" s="11">
        <v>0</v>
      </c>
      <c r="E31" s="11"/>
      <c r="F31" s="7"/>
      <c r="G31" s="7"/>
      <c r="H31" s="7"/>
      <c r="I31" s="7"/>
      <c r="J31" s="7"/>
      <c r="K31" s="20"/>
    </row>
    <row r="32" spans="1:11" ht="17.399999999999999">
      <c r="A32" s="13">
        <v>35</v>
      </c>
      <c r="B32" s="21"/>
      <c r="C32" s="6"/>
      <c r="D32" s="7"/>
      <c r="E32" s="7"/>
      <c r="F32" s="7"/>
      <c r="G32" s="7"/>
      <c r="H32" s="7"/>
      <c r="I32" s="7"/>
      <c r="J32" s="7"/>
      <c r="K32" s="20"/>
    </row>
    <row r="33" spans="1:11" ht="17.399999999999999">
      <c r="A33" s="13">
        <v>36</v>
      </c>
      <c r="B33" s="21"/>
      <c r="C33" s="6"/>
      <c r="D33" s="7"/>
      <c r="E33" s="7"/>
      <c r="F33" s="7"/>
      <c r="G33" s="7"/>
      <c r="H33" s="7"/>
      <c r="I33" s="7"/>
      <c r="J33" s="7"/>
      <c r="K33" s="20"/>
    </row>
    <row r="34" spans="1:11" ht="17.399999999999999">
      <c r="A34" s="13">
        <v>37</v>
      </c>
      <c r="B34" s="21"/>
      <c r="C34" s="6"/>
      <c r="D34" s="7"/>
      <c r="E34" s="7"/>
      <c r="F34" s="7"/>
      <c r="G34" s="7"/>
      <c r="H34" s="7"/>
      <c r="I34" s="7"/>
      <c r="J34" s="7"/>
      <c r="K34" s="20"/>
    </row>
    <row r="35" spans="1:11" ht="17.399999999999999">
      <c r="A35" s="13">
        <v>38</v>
      </c>
      <c r="B35" s="21"/>
      <c r="C35" s="6"/>
      <c r="D35" s="7"/>
      <c r="E35" s="7"/>
      <c r="F35" s="7"/>
      <c r="G35" s="7"/>
      <c r="H35" s="7"/>
      <c r="I35" s="7"/>
      <c r="J35" s="7"/>
      <c r="K35" s="20"/>
    </row>
    <row r="36" spans="1:11" ht="18" thickBot="1">
      <c r="A36" s="13">
        <v>39</v>
      </c>
      <c r="B36" s="22"/>
      <c r="C36" s="28"/>
      <c r="D36" s="23"/>
      <c r="E36" s="23"/>
      <c r="F36" s="23"/>
      <c r="G36" s="23"/>
      <c r="H36" s="23"/>
      <c r="I36" s="23"/>
      <c r="J36" s="23"/>
      <c r="K36" s="24"/>
    </row>
    <row r="37" spans="1:11" ht="17.399999999999999">
      <c r="A37" s="3">
        <v>40</v>
      </c>
    </row>
    <row r="38" spans="1:11" ht="18" thickBot="1">
      <c r="A38" s="3">
        <v>44</v>
      </c>
      <c r="B38" s="7"/>
      <c r="C38" s="7"/>
      <c r="D38" s="7"/>
      <c r="E38" s="7"/>
      <c r="F38" s="7"/>
      <c r="G38" s="7"/>
      <c r="H38" s="7"/>
      <c r="I38" s="7"/>
      <c r="J38" s="7"/>
      <c r="K38" s="8"/>
    </row>
    <row r="39" spans="1:11" ht="17.399999999999999">
      <c r="A39" s="13">
        <v>45</v>
      </c>
      <c r="B39" s="14" t="s">
        <v>13</v>
      </c>
      <c r="C39" s="15" t="s">
        <v>14</v>
      </c>
      <c r="D39" s="33">
        <v>0.5</v>
      </c>
      <c r="E39" s="16"/>
      <c r="F39" s="17"/>
      <c r="G39" s="17"/>
      <c r="H39" s="17"/>
      <c r="I39" s="17"/>
      <c r="J39" s="17"/>
      <c r="K39" s="18"/>
    </row>
    <row r="40" spans="1:11" ht="17.399999999999999">
      <c r="A40" s="13">
        <v>46</v>
      </c>
      <c r="B40" s="19" t="s">
        <v>7</v>
      </c>
      <c r="C40" s="2" t="s">
        <v>1</v>
      </c>
      <c r="D40" s="4">
        <f>D45/(D39*(1-0.5*D46))</f>
        <v>4.7999040019199617</v>
      </c>
      <c r="E40" s="11"/>
      <c r="F40" s="7"/>
      <c r="G40" s="7"/>
      <c r="H40" s="7"/>
      <c r="I40" s="7"/>
      <c r="J40" s="7"/>
      <c r="K40" s="20"/>
    </row>
    <row r="41" spans="1:11" ht="17.399999999999999">
      <c r="A41" s="13">
        <v>47</v>
      </c>
      <c r="B41" s="19" t="s">
        <v>8</v>
      </c>
      <c r="C41" s="2" t="s">
        <v>0</v>
      </c>
      <c r="D41" s="4">
        <f>D40-D43/2</f>
        <v>4</v>
      </c>
      <c r="E41" s="11"/>
      <c r="F41" s="7"/>
      <c r="G41" s="7"/>
      <c r="H41" s="7"/>
      <c r="I41" s="7"/>
      <c r="J41" s="7"/>
      <c r="K41" s="20"/>
    </row>
    <row r="42" spans="1:11" ht="17.399999999999999">
      <c r="A42" s="13">
        <v>48</v>
      </c>
      <c r="B42" s="19" t="s">
        <v>9</v>
      </c>
      <c r="C42" s="2" t="s">
        <v>6</v>
      </c>
      <c r="D42" s="4">
        <f>D40-D43</f>
        <v>3.2000959980800383</v>
      </c>
      <c r="E42" s="11"/>
      <c r="F42" s="7"/>
      <c r="G42" s="7"/>
      <c r="H42" s="7"/>
      <c r="I42" s="7"/>
      <c r="J42" s="7"/>
      <c r="K42" s="20"/>
    </row>
    <row r="43" spans="1:11" ht="17.399999999999999">
      <c r="A43" s="13">
        <v>49</v>
      </c>
      <c r="B43" s="19" t="s">
        <v>10</v>
      </c>
      <c r="C43" s="2" t="s">
        <v>15</v>
      </c>
      <c r="D43" s="4">
        <f>D40*D46</f>
        <v>1.5998080038399232</v>
      </c>
      <c r="E43" s="11"/>
      <c r="F43" s="7"/>
      <c r="G43" s="7"/>
      <c r="H43" s="7"/>
      <c r="I43" s="7"/>
      <c r="J43" s="7"/>
      <c r="K43" s="20"/>
    </row>
    <row r="44" spans="1:11" ht="17.399999999999999">
      <c r="A44" s="13">
        <v>50</v>
      </c>
      <c r="B44" s="19" t="s">
        <v>21</v>
      </c>
      <c r="C44" s="2" t="s">
        <v>2</v>
      </c>
      <c r="D44" s="4">
        <f>D41*SQRT(D39*(1-D39))</f>
        <v>2</v>
      </c>
      <c r="E44" s="11"/>
      <c r="F44" s="7"/>
      <c r="G44" s="7"/>
      <c r="H44" s="7"/>
      <c r="I44" s="7"/>
      <c r="J44" s="7"/>
      <c r="K44" s="20"/>
    </row>
    <row r="45" spans="1:11" ht="17.399999999999999">
      <c r="A45" s="13">
        <v>51</v>
      </c>
      <c r="B45" s="19" t="s">
        <v>11</v>
      </c>
      <c r="C45" s="2" t="s">
        <v>3</v>
      </c>
      <c r="D45" s="32">
        <v>2</v>
      </c>
      <c r="E45" s="9" t="s">
        <v>17</v>
      </c>
      <c r="F45" s="7"/>
      <c r="G45" s="7"/>
      <c r="H45" s="7"/>
      <c r="I45" s="7"/>
      <c r="J45" s="7"/>
      <c r="K45" s="20"/>
    </row>
    <row r="46" spans="1:11" ht="17.399999999999999">
      <c r="A46" s="13">
        <v>52</v>
      </c>
      <c r="B46" s="19" t="s">
        <v>12</v>
      </c>
      <c r="C46" s="2" t="s">
        <v>5</v>
      </c>
      <c r="D46" s="32">
        <v>0.33329999999999999</v>
      </c>
      <c r="E46" s="10" t="s">
        <v>20</v>
      </c>
      <c r="F46" s="7">
        <f>D6/D3</f>
        <v>0.33333333333333337</v>
      </c>
      <c r="G46" s="7"/>
      <c r="H46" s="7"/>
      <c r="I46" s="7"/>
      <c r="J46" s="7"/>
      <c r="K46" s="20"/>
    </row>
    <row r="47" spans="1:11" ht="17.399999999999999">
      <c r="A47" s="13">
        <v>53</v>
      </c>
      <c r="B47" s="19" t="s">
        <v>16</v>
      </c>
      <c r="C47" s="2" t="s">
        <v>4</v>
      </c>
      <c r="D47" s="34">
        <f>D40*(SQRT((D46^2/3-D46+1)*D39))</f>
        <v>2.8472163719525416</v>
      </c>
      <c r="E47" s="7">
        <f>SQRT(D44^2+D45^2)</f>
        <v>2.8284271247461903</v>
      </c>
      <c r="F47" s="7"/>
      <c r="G47" s="7"/>
      <c r="H47" s="7"/>
      <c r="I47" s="7"/>
      <c r="J47" s="7"/>
      <c r="K47" s="20"/>
    </row>
    <row r="48" spans="1:11">
      <c r="A48" s="6"/>
      <c r="B48" s="21"/>
      <c r="C48" s="7"/>
      <c r="D48" s="7"/>
      <c r="E48" s="7"/>
      <c r="F48" s="7"/>
      <c r="G48" s="7"/>
      <c r="H48" s="7"/>
      <c r="I48" s="7"/>
      <c r="J48" s="7"/>
      <c r="K48" s="20"/>
    </row>
    <row r="49" spans="1:11">
      <c r="A49" s="6"/>
      <c r="B49" s="21"/>
      <c r="C49" s="7"/>
      <c r="D49" s="7"/>
      <c r="E49" s="7"/>
      <c r="F49" s="7"/>
      <c r="G49" s="7"/>
      <c r="H49" s="7"/>
      <c r="I49" s="7"/>
      <c r="J49" s="7"/>
      <c r="K49" s="20"/>
    </row>
    <row r="50" spans="1:11">
      <c r="A50" s="6"/>
      <c r="B50" s="21"/>
      <c r="C50" s="7"/>
      <c r="D50" s="7"/>
      <c r="E50" s="7"/>
      <c r="F50" s="7"/>
      <c r="G50" s="7"/>
      <c r="H50" s="7"/>
      <c r="I50" s="7"/>
      <c r="J50" s="7"/>
      <c r="K50" s="20"/>
    </row>
    <row r="51" spans="1:11">
      <c r="A51" s="6"/>
      <c r="B51" s="21"/>
      <c r="C51" s="7"/>
      <c r="D51" s="7"/>
      <c r="E51" s="7"/>
      <c r="F51" s="7"/>
      <c r="G51" s="7"/>
      <c r="H51" s="7"/>
      <c r="I51" s="7"/>
      <c r="J51" s="7"/>
      <c r="K51" s="20"/>
    </row>
    <row r="52" spans="1:11">
      <c r="A52" s="6"/>
      <c r="B52" s="21"/>
      <c r="C52" s="7"/>
      <c r="D52" s="7"/>
      <c r="E52" s="7"/>
      <c r="F52" s="7"/>
      <c r="G52" s="7"/>
      <c r="H52" s="7"/>
      <c r="I52" s="7"/>
      <c r="J52" s="7"/>
      <c r="K52" s="20"/>
    </row>
    <row r="53" spans="1:11" ht="15" thickBot="1">
      <c r="A53" s="6"/>
      <c r="B53" s="22"/>
      <c r="C53" s="23"/>
      <c r="D53" s="23"/>
      <c r="E53" s="23"/>
      <c r="F53" s="23"/>
      <c r="G53" s="23"/>
      <c r="H53" s="23"/>
      <c r="I53" s="23"/>
      <c r="J53" s="23"/>
      <c r="K53" s="24"/>
    </row>
  </sheetData>
  <sheetProtection password="CF7A" sheet="1" objects="1" scenarios="1" selectLockedCells="1"/>
  <mergeCells count="1">
    <mergeCell ref="H16:H18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"/>
  <sheetViews>
    <sheetView topLeftCell="A10" zoomScale="85" zoomScaleNormal="85" workbookViewId="0">
      <selection activeCell="T43" sqref="T43"/>
    </sheetView>
  </sheetViews>
  <sheetFormatPr defaultRowHeight="14.4"/>
  <cols>
    <col min="2" max="2" width="20.44140625" customWidth="1"/>
    <col min="4" max="4" width="11.109375" customWidth="1"/>
    <col min="5" max="5" width="19.33203125" customWidth="1"/>
  </cols>
  <sheetData>
    <row r="1" spans="1:11">
      <c r="A1" s="5"/>
      <c r="B1" s="29"/>
      <c r="C1" s="17"/>
      <c r="D1" s="17"/>
      <c r="E1" s="17"/>
      <c r="F1" s="17"/>
      <c r="G1" s="17"/>
      <c r="H1" s="17"/>
      <c r="I1" s="17"/>
      <c r="J1" s="17"/>
      <c r="K1" s="18"/>
    </row>
    <row r="2" spans="1:11" ht="17.399999999999999">
      <c r="A2" s="13">
        <v>2</v>
      </c>
      <c r="B2" s="19" t="s">
        <v>13</v>
      </c>
      <c r="C2" s="2" t="s">
        <v>14</v>
      </c>
      <c r="D2" s="32">
        <v>0.5</v>
      </c>
      <c r="E2" s="11"/>
      <c r="F2" s="7"/>
      <c r="G2" s="7"/>
      <c r="H2" s="7"/>
      <c r="I2" s="7"/>
      <c r="J2" s="7"/>
      <c r="K2" s="20"/>
    </row>
    <row r="3" spans="1:11" ht="17.399999999999999">
      <c r="A3" s="13">
        <v>3</v>
      </c>
      <c r="B3" s="19" t="s">
        <v>7</v>
      </c>
      <c r="C3" s="2" t="s">
        <v>1</v>
      </c>
      <c r="D3" s="4">
        <f>D4+(D6/2)</f>
        <v>12</v>
      </c>
      <c r="E3" s="11"/>
      <c r="F3" s="7"/>
      <c r="G3" s="7"/>
      <c r="H3" s="7"/>
      <c r="I3" s="7"/>
      <c r="J3" s="7"/>
      <c r="K3" s="20"/>
    </row>
    <row r="4" spans="1:11" ht="17.399999999999999">
      <c r="A4" s="13">
        <v>4</v>
      </c>
      <c r="B4" s="19" t="s">
        <v>8</v>
      </c>
      <c r="C4" s="2" t="s">
        <v>0</v>
      </c>
      <c r="D4" s="4">
        <f>D8/D2</f>
        <v>10</v>
      </c>
      <c r="E4" s="11"/>
      <c r="F4" s="7"/>
      <c r="G4" s="7"/>
      <c r="H4" s="7"/>
      <c r="I4" s="7"/>
      <c r="J4" s="7"/>
      <c r="K4" s="20"/>
    </row>
    <row r="5" spans="1:11" ht="17.399999999999999">
      <c r="A5" s="13">
        <v>5</v>
      </c>
      <c r="B5" s="19" t="s">
        <v>9</v>
      </c>
      <c r="C5" s="2" t="s">
        <v>1</v>
      </c>
      <c r="D5" s="4">
        <f>D4-(D6/2)</f>
        <v>8</v>
      </c>
      <c r="E5" s="11"/>
      <c r="F5" s="7"/>
      <c r="G5" s="7"/>
      <c r="H5" s="7"/>
      <c r="I5" s="7"/>
      <c r="J5" s="7"/>
      <c r="K5" s="20"/>
    </row>
    <row r="6" spans="1:11" ht="17.399999999999999">
      <c r="A6" s="13">
        <v>6</v>
      </c>
      <c r="B6" s="19" t="s">
        <v>10</v>
      </c>
      <c r="C6" s="2" t="s">
        <v>15</v>
      </c>
      <c r="D6" s="4">
        <f>D4*D9</f>
        <v>4</v>
      </c>
      <c r="E6" s="11"/>
      <c r="F6" s="7"/>
      <c r="G6" s="7"/>
      <c r="H6" s="7"/>
      <c r="I6" s="7"/>
      <c r="J6" s="7"/>
      <c r="K6" s="20"/>
    </row>
    <row r="7" spans="1:11" ht="17.399999999999999">
      <c r="A7" s="13">
        <v>7</v>
      </c>
      <c r="B7" s="19" t="s">
        <v>21</v>
      </c>
      <c r="C7" s="2" t="s">
        <v>2</v>
      </c>
      <c r="D7" s="4">
        <f>D4*SQRT(D2*(1-D2))</f>
        <v>5</v>
      </c>
      <c r="E7" s="11"/>
      <c r="F7" s="7"/>
      <c r="G7" s="7"/>
      <c r="H7" s="7"/>
      <c r="I7" s="7"/>
      <c r="J7" s="7"/>
      <c r="K7" s="20"/>
    </row>
    <row r="8" spans="1:11" ht="17.399999999999999">
      <c r="A8" s="13">
        <v>8</v>
      </c>
      <c r="B8" s="19" t="s">
        <v>11</v>
      </c>
      <c r="C8" s="2" t="s">
        <v>3</v>
      </c>
      <c r="D8" s="32">
        <v>5</v>
      </c>
      <c r="E8" s="9" t="s">
        <v>17</v>
      </c>
      <c r="F8" s="7"/>
      <c r="G8" s="7"/>
      <c r="H8" s="7"/>
      <c r="I8" s="7"/>
      <c r="J8" s="7"/>
      <c r="K8" s="20"/>
    </row>
    <row r="9" spans="1:11" ht="17.399999999999999">
      <c r="A9" s="13">
        <v>9</v>
      </c>
      <c r="B9" s="19" t="s">
        <v>12</v>
      </c>
      <c r="C9" s="2" t="s">
        <v>5</v>
      </c>
      <c r="D9" s="32">
        <v>0.4</v>
      </c>
      <c r="E9" s="10" t="s">
        <v>18</v>
      </c>
      <c r="F9" s="7"/>
      <c r="G9" s="7"/>
      <c r="H9" s="7"/>
      <c r="I9" s="7"/>
      <c r="J9" s="7"/>
      <c r="K9" s="20"/>
    </row>
    <row r="10" spans="1:11" ht="17.399999999999999">
      <c r="A10" s="13">
        <v>10</v>
      </c>
      <c r="B10" s="19" t="s">
        <v>16</v>
      </c>
      <c r="C10" s="2" t="s">
        <v>4</v>
      </c>
      <c r="D10" s="34">
        <f>SQRT(D2*(D4^2+D6^2/12))</f>
        <v>7.1180521680208741</v>
      </c>
      <c r="E10" s="7">
        <f>SQRT(D7^2+D8^2)</f>
        <v>7.0710678118654755</v>
      </c>
      <c r="F10" s="7"/>
      <c r="G10" s="7"/>
      <c r="H10" s="7"/>
      <c r="I10" s="7"/>
      <c r="J10" s="7"/>
      <c r="K10" s="20"/>
    </row>
    <row r="11" spans="1:11" ht="17.399999999999999">
      <c r="A11" s="13">
        <v>11</v>
      </c>
      <c r="B11" s="27"/>
      <c r="C11" s="11"/>
      <c r="D11" s="11">
        <v>0</v>
      </c>
      <c r="E11" s="11"/>
      <c r="F11" s="7"/>
      <c r="G11" s="7"/>
      <c r="H11" s="7"/>
      <c r="I11" s="7"/>
      <c r="J11" s="7"/>
      <c r="K11" s="20"/>
    </row>
    <row r="12" spans="1:11" ht="17.399999999999999">
      <c r="A12" s="13">
        <v>12</v>
      </c>
      <c r="B12" s="21"/>
      <c r="C12" s="7"/>
      <c r="D12" s="7"/>
      <c r="E12" s="7"/>
      <c r="F12" s="7"/>
      <c r="G12" s="7"/>
      <c r="H12" s="7"/>
      <c r="I12" s="7"/>
      <c r="J12" s="7"/>
      <c r="K12" s="20"/>
    </row>
    <row r="13" spans="1:11" ht="17.399999999999999">
      <c r="A13" s="13">
        <v>13</v>
      </c>
      <c r="B13" s="21"/>
      <c r="C13" s="7"/>
      <c r="D13" s="7"/>
      <c r="E13" s="7"/>
      <c r="F13" s="7"/>
      <c r="G13" s="7"/>
      <c r="H13" s="7"/>
      <c r="I13" s="7"/>
      <c r="J13" s="7"/>
      <c r="K13" s="20"/>
    </row>
    <row r="14" spans="1:11" ht="17.399999999999999">
      <c r="A14" s="13">
        <v>14</v>
      </c>
      <c r="B14" s="21"/>
      <c r="C14" s="7"/>
      <c r="D14" s="7"/>
      <c r="E14" s="7"/>
      <c r="F14" s="7"/>
      <c r="G14" s="7"/>
      <c r="H14" s="7"/>
      <c r="I14" s="7"/>
      <c r="J14" s="7"/>
      <c r="K14" s="20"/>
    </row>
    <row r="15" spans="1:11" ht="17.399999999999999">
      <c r="A15" s="13">
        <v>15</v>
      </c>
      <c r="B15" s="21"/>
      <c r="C15" s="7"/>
      <c r="D15" s="7"/>
      <c r="E15" s="7"/>
      <c r="F15" s="7"/>
      <c r="G15" s="7"/>
      <c r="H15" s="7"/>
      <c r="I15" s="7"/>
      <c r="J15" s="7"/>
      <c r="K15" s="20"/>
    </row>
    <row r="16" spans="1:11" ht="17.399999999999999">
      <c r="A16" s="13">
        <v>16</v>
      </c>
      <c r="B16" s="21"/>
      <c r="C16" s="7"/>
      <c r="D16" s="7"/>
      <c r="E16" s="7"/>
      <c r="F16" s="7"/>
      <c r="G16" s="7"/>
      <c r="H16" s="35" t="s">
        <v>5</v>
      </c>
      <c r="I16" s="1" t="s">
        <v>18</v>
      </c>
      <c r="J16" s="1"/>
      <c r="K16" s="20"/>
    </row>
    <row r="17" spans="1:11" ht="17.399999999999999">
      <c r="A17" s="13">
        <v>17</v>
      </c>
      <c r="B17" s="21"/>
      <c r="C17" s="7"/>
      <c r="D17" s="7"/>
      <c r="E17" s="7"/>
      <c r="F17" s="7"/>
      <c r="G17" s="7"/>
      <c r="H17" s="35"/>
      <c r="I17" s="1" t="s">
        <v>19</v>
      </c>
      <c r="J17" s="1"/>
      <c r="K17" s="20"/>
    </row>
    <row r="18" spans="1:11" ht="17.399999999999999">
      <c r="A18" s="13">
        <v>18</v>
      </c>
      <c r="B18" s="21"/>
      <c r="C18" s="7"/>
      <c r="D18" s="7"/>
      <c r="E18" s="7"/>
      <c r="F18" s="7"/>
      <c r="G18" s="7"/>
      <c r="H18" s="35"/>
      <c r="I18" s="1" t="s">
        <v>20</v>
      </c>
      <c r="J18" s="1"/>
      <c r="K18" s="20"/>
    </row>
    <row r="19" spans="1:11" ht="17.399999999999999">
      <c r="A19" s="13">
        <v>19</v>
      </c>
      <c r="B19" s="21"/>
      <c r="C19" s="7"/>
      <c r="D19" s="7"/>
      <c r="E19" s="7"/>
      <c r="F19" s="7"/>
      <c r="G19" s="7"/>
      <c r="H19" s="7"/>
      <c r="I19" s="7"/>
      <c r="J19" s="7"/>
      <c r="K19" s="20"/>
    </row>
    <row r="20" spans="1:11" ht="18" thickBot="1">
      <c r="A20" s="13">
        <v>20</v>
      </c>
      <c r="B20" s="22"/>
      <c r="C20" s="23"/>
      <c r="D20" s="23"/>
      <c r="E20" s="23"/>
      <c r="F20" s="23"/>
      <c r="G20" s="23"/>
      <c r="H20" s="23"/>
      <c r="I20" s="23"/>
      <c r="J20" s="23"/>
      <c r="K20" s="24"/>
    </row>
    <row r="21" spans="1:11" ht="18" thickBot="1">
      <c r="A21" s="3">
        <v>24</v>
      </c>
      <c r="B21" s="6"/>
      <c r="C21" s="7"/>
      <c r="D21" s="7"/>
      <c r="E21" s="7"/>
      <c r="F21" s="7"/>
      <c r="G21" s="7"/>
      <c r="H21" s="7"/>
      <c r="I21" s="7"/>
      <c r="J21" s="7"/>
      <c r="K21" s="8"/>
    </row>
    <row r="22" spans="1:11" ht="17.399999999999999">
      <c r="A22" s="13">
        <v>25</v>
      </c>
      <c r="B22" s="25" t="s">
        <v>13</v>
      </c>
      <c r="C22" s="15" t="s">
        <v>14</v>
      </c>
      <c r="D22" s="33">
        <v>0.5</v>
      </c>
      <c r="E22" s="16"/>
      <c r="F22" s="17"/>
      <c r="G22" s="17"/>
      <c r="H22" s="17"/>
      <c r="I22" s="17"/>
      <c r="J22" s="17"/>
      <c r="K22" s="18"/>
    </row>
    <row r="23" spans="1:11" ht="17.399999999999999">
      <c r="A23" s="13">
        <v>26</v>
      </c>
      <c r="B23" s="26" t="s">
        <v>7</v>
      </c>
      <c r="C23" s="2" t="s">
        <v>1</v>
      </c>
      <c r="D23" s="31">
        <f>D24+(D26/2)</f>
        <v>12</v>
      </c>
      <c r="E23" s="11"/>
      <c r="F23" s="7"/>
      <c r="G23" s="7"/>
      <c r="H23" s="7"/>
      <c r="I23" s="7"/>
      <c r="J23" s="7"/>
      <c r="K23" s="20"/>
    </row>
    <row r="24" spans="1:11" ht="17.399999999999999">
      <c r="A24" s="13">
        <v>27</v>
      </c>
      <c r="B24" s="26" t="s">
        <v>8</v>
      </c>
      <c r="C24" s="2" t="s">
        <v>0</v>
      </c>
      <c r="D24" s="31">
        <f>D28/D22</f>
        <v>10</v>
      </c>
      <c r="E24" s="11"/>
      <c r="F24" s="7"/>
      <c r="G24" s="7"/>
      <c r="H24" s="7"/>
      <c r="I24" s="7"/>
      <c r="J24" s="7"/>
      <c r="K24" s="20"/>
    </row>
    <row r="25" spans="1:11" ht="17.399999999999999">
      <c r="A25" s="13">
        <v>28</v>
      </c>
      <c r="B25" s="26" t="s">
        <v>9</v>
      </c>
      <c r="C25" s="2" t="s">
        <v>6</v>
      </c>
      <c r="D25" s="31">
        <f>D24-(D26/2)</f>
        <v>8</v>
      </c>
      <c r="E25" s="11"/>
      <c r="F25" s="7"/>
      <c r="G25" s="7"/>
      <c r="H25" s="7"/>
      <c r="I25" s="7"/>
      <c r="J25" s="7"/>
      <c r="K25" s="20"/>
    </row>
    <row r="26" spans="1:11" ht="17.399999999999999">
      <c r="A26" s="13">
        <v>29</v>
      </c>
      <c r="B26" s="26" t="s">
        <v>10</v>
      </c>
      <c r="C26" s="2" t="s">
        <v>15</v>
      </c>
      <c r="D26" s="31">
        <f>D24*D29*2</f>
        <v>4</v>
      </c>
      <c r="E26" s="11"/>
      <c r="F26" s="7"/>
      <c r="G26" s="7"/>
      <c r="H26" s="7"/>
      <c r="I26" s="7"/>
      <c r="J26" s="7"/>
      <c r="K26" s="20"/>
    </row>
    <row r="27" spans="1:11" ht="17.399999999999999">
      <c r="A27" s="13">
        <v>30</v>
      </c>
      <c r="B27" s="26" t="s">
        <v>21</v>
      </c>
      <c r="C27" s="2" t="s">
        <v>2</v>
      </c>
      <c r="D27" s="4">
        <f>D24*SQRT(D22*(1-D22))</f>
        <v>5</v>
      </c>
      <c r="E27" s="11"/>
      <c r="F27" s="7"/>
      <c r="G27" s="7"/>
      <c r="H27" s="7"/>
      <c r="I27" s="7"/>
      <c r="J27" s="7"/>
      <c r="K27" s="20"/>
    </row>
    <row r="28" spans="1:11" ht="17.399999999999999">
      <c r="A28" s="13">
        <v>31</v>
      </c>
      <c r="B28" s="26" t="s">
        <v>11</v>
      </c>
      <c r="C28" s="2" t="s">
        <v>3</v>
      </c>
      <c r="D28" s="32">
        <v>5</v>
      </c>
      <c r="E28" s="9" t="s">
        <v>17</v>
      </c>
      <c r="F28" s="7"/>
      <c r="G28" s="7"/>
      <c r="H28" s="7"/>
      <c r="I28" s="7"/>
      <c r="J28" s="7"/>
      <c r="K28" s="20"/>
    </row>
    <row r="29" spans="1:11" ht="17.399999999999999">
      <c r="A29" s="13">
        <v>32</v>
      </c>
      <c r="B29" s="26" t="s">
        <v>12</v>
      </c>
      <c r="C29" s="2" t="s">
        <v>5</v>
      </c>
      <c r="D29" s="32">
        <v>0.2</v>
      </c>
      <c r="E29" s="10" t="s">
        <v>19</v>
      </c>
      <c r="F29" s="30">
        <f>D6/D4/2</f>
        <v>0.2</v>
      </c>
      <c r="G29" s="7"/>
      <c r="H29" s="7"/>
      <c r="I29" s="7"/>
      <c r="J29" s="7"/>
      <c r="K29" s="20"/>
    </row>
    <row r="30" spans="1:11" ht="17.399999999999999">
      <c r="A30" s="13">
        <v>33</v>
      </c>
      <c r="B30" s="26" t="s">
        <v>16</v>
      </c>
      <c r="C30" s="2" t="s">
        <v>4</v>
      </c>
      <c r="D30" s="34">
        <f>SQRT((3*D24^2+D26^2/2)*D22/3)</f>
        <v>7.1647284200682257</v>
      </c>
      <c r="E30" s="7">
        <f>SQRT(D27^2+D28^2)</f>
        <v>7.0710678118654755</v>
      </c>
      <c r="F30" s="7"/>
      <c r="G30" s="7"/>
      <c r="H30" s="7"/>
      <c r="I30" s="7"/>
      <c r="J30" s="7"/>
      <c r="K30" s="20"/>
    </row>
    <row r="31" spans="1:11" ht="17.399999999999999">
      <c r="A31" s="13">
        <v>34</v>
      </c>
      <c r="B31" s="27"/>
      <c r="C31" s="12"/>
      <c r="D31" s="11">
        <v>0</v>
      </c>
      <c r="E31" s="11"/>
      <c r="F31" s="7"/>
      <c r="G31" s="7"/>
      <c r="H31" s="7"/>
      <c r="I31" s="7"/>
      <c r="J31" s="7"/>
      <c r="K31" s="20"/>
    </row>
    <row r="32" spans="1:11" ht="17.399999999999999">
      <c r="A32" s="13">
        <v>35</v>
      </c>
      <c r="B32" s="21"/>
      <c r="C32" s="6"/>
      <c r="D32" s="7"/>
      <c r="E32" s="7"/>
      <c r="F32" s="7"/>
      <c r="G32" s="7"/>
      <c r="H32" s="7"/>
      <c r="I32" s="7"/>
      <c r="J32" s="7"/>
      <c r="K32" s="20"/>
    </row>
    <row r="33" spans="1:16" ht="17.399999999999999">
      <c r="A33" s="13">
        <v>36</v>
      </c>
      <c r="B33" s="21"/>
      <c r="C33" s="6"/>
      <c r="D33" s="7"/>
      <c r="E33" s="7"/>
      <c r="F33" s="7"/>
      <c r="G33" s="7"/>
      <c r="H33" s="7"/>
      <c r="I33" s="7"/>
      <c r="J33" s="7"/>
      <c r="K33" s="20"/>
    </row>
    <row r="34" spans="1:16" ht="17.399999999999999">
      <c r="A34" s="13">
        <v>37</v>
      </c>
      <c r="B34" s="21"/>
      <c r="C34" s="6"/>
      <c r="D34" s="7"/>
      <c r="E34" s="7"/>
      <c r="F34" s="7"/>
      <c r="G34" s="7"/>
      <c r="H34" s="7"/>
      <c r="I34" s="7"/>
      <c r="J34" s="7"/>
      <c r="K34" s="20"/>
    </row>
    <row r="35" spans="1:16" ht="17.399999999999999">
      <c r="A35" s="13">
        <v>38</v>
      </c>
      <c r="B35" s="21"/>
      <c r="C35" s="6"/>
      <c r="D35" s="7"/>
      <c r="E35" s="7"/>
      <c r="F35" s="7"/>
      <c r="G35" s="7"/>
      <c r="H35" s="7"/>
      <c r="I35" s="7"/>
      <c r="J35" s="7"/>
      <c r="K35" s="20"/>
    </row>
    <row r="36" spans="1:16" ht="18" thickBot="1">
      <c r="A36" s="13">
        <v>39</v>
      </c>
      <c r="B36" s="22"/>
      <c r="C36" s="28"/>
      <c r="D36" s="23"/>
      <c r="E36" s="23"/>
      <c r="F36" s="23"/>
      <c r="G36" s="23"/>
      <c r="H36" s="23"/>
      <c r="I36" s="23"/>
      <c r="J36" s="23"/>
      <c r="K36" s="24"/>
    </row>
    <row r="37" spans="1:16" ht="17.399999999999999">
      <c r="A37" s="3">
        <v>40</v>
      </c>
    </row>
    <row r="38" spans="1:16" ht="18" thickBot="1">
      <c r="A38" s="3">
        <v>44</v>
      </c>
      <c r="B38" s="7"/>
      <c r="C38" s="7"/>
      <c r="D38" s="7"/>
      <c r="E38" s="7"/>
      <c r="F38" s="7"/>
      <c r="G38" s="7"/>
      <c r="H38" s="7"/>
      <c r="I38" s="7"/>
      <c r="J38" s="7"/>
      <c r="K38" s="8"/>
    </row>
    <row r="39" spans="1:16" ht="17.399999999999999">
      <c r="A39" s="13">
        <v>45</v>
      </c>
      <c r="B39" s="14" t="s">
        <v>13</v>
      </c>
      <c r="C39" s="15" t="s">
        <v>14</v>
      </c>
      <c r="D39" s="33">
        <v>0.5</v>
      </c>
      <c r="E39" s="16"/>
      <c r="F39" s="17"/>
      <c r="G39" s="17"/>
      <c r="H39" s="17"/>
      <c r="I39" s="17"/>
      <c r="J39" s="17"/>
      <c r="K39" s="18"/>
    </row>
    <row r="40" spans="1:16" ht="17.399999999999999">
      <c r="A40" s="13">
        <v>46</v>
      </c>
      <c r="B40" s="19" t="s">
        <v>7</v>
      </c>
      <c r="C40" s="2" t="s">
        <v>1</v>
      </c>
      <c r="D40" s="4">
        <f>D45/(D39*(1-0.5*D46))</f>
        <v>11.999760004799903</v>
      </c>
      <c r="E40" s="11"/>
      <c r="F40" s="7"/>
      <c r="G40" s="7"/>
      <c r="H40" s="7"/>
      <c r="I40" s="7"/>
      <c r="J40" s="7"/>
      <c r="K40" s="20"/>
    </row>
    <row r="41" spans="1:16" ht="17.399999999999999">
      <c r="A41" s="13">
        <v>47</v>
      </c>
      <c r="B41" s="19" t="s">
        <v>8</v>
      </c>
      <c r="C41" s="2" t="s">
        <v>0</v>
      </c>
      <c r="D41" s="4">
        <f>D40-D43/2</f>
        <v>10</v>
      </c>
      <c r="E41" s="11"/>
      <c r="F41" s="7"/>
      <c r="G41" s="7"/>
      <c r="H41" s="7"/>
      <c r="I41" s="7"/>
      <c r="J41" s="7"/>
      <c r="K41" s="20"/>
    </row>
    <row r="42" spans="1:16" ht="17.399999999999999">
      <c r="A42" s="13">
        <v>48</v>
      </c>
      <c r="B42" s="19" t="s">
        <v>9</v>
      </c>
      <c r="C42" s="2" t="s">
        <v>6</v>
      </c>
      <c r="D42" s="4">
        <f>D40-D43</f>
        <v>8.0002399952000953</v>
      </c>
      <c r="E42" s="11"/>
      <c r="F42" s="7"/>
      <c r="G42" s="7"/>
      <c r="H42" s="7"/>
      <c r="I42" s="7"/>
      <c r="J42" s="7"/>
      <c r="K42" s="20"/>
    </row>
    <row r="43" spans="1:16" ht="17.399999999999999">
      <c r="A43" s="13">
        <v>49</v>
      </c>
      <c r="B43" s="19" t="s">
        <v>10</v>
      </c>
      <c r="C43" s="2" t="s">
        <v>15</v>
      </c>
      <c r="D43" s="4">
        <f>D40*D46</f>
        <v>3.9995200095998076</v>
      </c>
      <c r="E43" s="11"/>
      <c r="F43" s="7"/>
      <c r="G43" s="7"/>
      <c r="H43" s="7"/>
      <c r="I43" s="7"/>
      <c r="J43" s="7"/>
      <c r="K43" s="20"/>
    </row>
    <row r="44" spans="1:16" ht="17.399999999999999">
      <c r="A44" s="13">
        <v>50</v>
      </c>
      <c r="B44" s="19" t="s">
        <v>21</v>
      </c>
      <c r="C44" s="2" t="s">
        <v>2</v>
      </c>
      <c r="D44" s="4">
        <f>D41*SQRT(D39*(1-D39))</f>
        <v>5</v>
      </c>
      <c r="E44" s="11"/>
      <c r="F44" s="7"/>
      <c r="G44" s="7"/>
      <c r="H44" s="7"/>
      <c r="I44" s="7"/>
      <c r="J44" s="7"/>
      <c r="K44" s="20"/>
    </row>
    <row r="45" spans="1:16" ht="17.399999999999999">
      <c r="A45" s="13">
        <v>51</v>
      </c>
      <c r="B45" s="19" t="s">
        <v>11</v>
      </c>
      <c r="C45" s="2" t="s">
        <v>3</v>
      </c>
      <c r="D45" s="32">
        <v>5</v>
      </c>
      <c r="E45" s="9" t="s">
        <v>17</v>
      </c>
      <c r="F45" s="7"/>
      <c r="G45" s="7"/>
      <c r="H45" s="7"/>
      <c r="I45" s="7"/>
      <c r="J45" s="7"/>
      <c r="K45" s="20"/>
      <c r="O45" t="s">
        <v>22</v>
      </c>
      <c r="P45">
        <v>123</v>
      </c>
    </row>
    <row r="46" spans="1:16" ht="17.399999999999999">
      <c r="A46" s="13">
        <v>52</v>
      </c>
      <c r="B46" s="19" t="s">
        <v>12</v>
      </c>
      <c r="C46" s="2" t="s">
        <v>5</v>
      </c>
      <c r="D46" s="32">
        <v>0.33329999999999999</v>
      </c>
      <c r="E46" s="10" t="s">
        <v>20</v>
      </c>
      <c r="F46" s="7">
        <f>D6/D3</f>
        <v>0.33333333333333331</v>
      </c>
      <c r="G46" s="7"/>
      <c r="H46" s="7"/>
      <c r="I46" s="7"/>
      <c r="J46" s="7"/>
      <c r="K46" s="20"/>
    </row>
    <row r="47" spans="1:16" ht="17.399999999999999">
      <c r="A47" s="13">
        <v>53</v>
      </c>
      <c r="B47" s="19" t="s">
        <v>16</v>
      </c>
      <c r="C47" s="2" t="s">
        <v>4</v>
      </c>
      <c r="D47" s="34">
        <f>D40*(SQRT((D46^2/3-D46+1)*D39))</f>
        <v>7.1180409298813538</v>
      </c>
      <c r="E47" s="7">
        <f>SQRT(D44^2+D45^2)</f>
        <v>7.0710678118654755</v>
      </c>
      <c r="F47" s="7"/>
      <c r="G47" s="7"/>
      <c r="H47" s="7"/>
      <c r="I47" s="7"/>
      <c r="J47" s="7"/>
      <c r="K47" s="20"/>
    </row>
    <row r="48" spans="1:16">
      <c r="A48" s="6"/>
      <c r="B48" s="21"/>
      <c r="C48" s="7"/>
      <c r="D48" s="7"/>
      <c r="E48" s="7"/>
      <c r="F48" s="7"/>
      <c r="G48" s="7"/>
      <c r="H48" s="7"/>
      <c r="I48" s="7"/>
      <c r="J48" s="7"/>
      <c r="K48" s="20"/>
    </row>
    <row r="49" spans="1:11">
      <c r="A49" s="6"/>
      <c r="B49" s="21"/>
      <c r="C49" s="7"/>
      <c r="D49" s="7"/>
      <c r="E49" s="7"/>
      <c r="F49" s="7"/>
      <c r="G49" s="7"/>
      <c r="H49" s="7"/>
      <c r="I49" s="7"/>
      <c r="J49" s="7"/>
      <c r="K49" s="20"/>
    </row>
    <row r="50" spans="1:11">
      <c r="A50" s="6"/>
      <c r="B50" s="21"/>
      <c r="C50" s="7"/>
      <c r="D50" s="7"/>
      <c r="E50" s="7"/>
      <c r="F50" s="7"/>
      <c r="G50" s="7"/>
      <c r="H50" s="7"/>
      <c r="I50" s="7"/>
      <c r="J50" s="7"/>
      <c r="K50" s="20"/>
    </row>
    <row r="51" spans="1:11">
      <c r="A51" s="6"/>
      <c r="B51" s="21"/>
      <c r="C51" s="7"/>
      <c r="D51" s="7"/>
      <c r="E51" s="7"/>
      <c r="F51" s="7"/>
      <c r="G51" s="7"/>
      <c r="H51" s="7"/>
      <c r="I51" s="7"/>
      <c r="J51" s="7"/>
      <c r="K51" s="20"/>
    </row>
    <row r="52" spans="1:11">
      <c r="A52" s="6"/>
      <c r="B52" s="21"/>
      <c r="C52" s="7"/>
      <c r="D52" s="7"/>
      <c r="E52" s="7"/>
      <c r="F52" s="7"/>
      <c r="G52" s="7"/>
      <c r="H52" s="7"/>
      <c r="I52" s="7"/>
      <c r="J52" s="7"/>
      <c r="K52" s="20"/>
    </row>
    <row r="53" spans="1:11" ht="15" thickBot="1">
      <c r="A53" s="6"/>
      <c r="B53" s="22"/>
      <c r="C53" s="23"/>
      <c r="D53" s="23"/>
      <c r="E53" s="23"/>
      <c r="F53" s="23"/>
      <c r="G53" s="23"/>
      <c r="H53" s="23"/>
      <c r="I53" s="23"/>
      <c r="J53" s="23"/>
      <c r="K53" s="24"/>
    </row>
  </sheetData>
  <sheetProtection selectLockedCells="1"/>
  <mergeCells count="1">
    <mergeCell ref="H16:H18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oleObject progId="Acrobat.pdfxml.1" shapeId="2051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未锁定公式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2023-08-23T02:16:44Z</dcterms:modified>
</cp:coreProperties>
</file>