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60" windowHeight="8360" activeTab="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<sst xmlns="http://schemas.openxmlformats.org/spreadsheetml/2006/main" count="28">
  <si>
    <t>铁锂电池价格表</t>
  </si>
  <si>
    <t>序号</t>
  </si>
  <si>
    <t>单节电池电压</t>
  </si>
  <si>
    <t>单节电池电流</t>
  </si>
  <si>
    <t>单节电池价格</t>
  </si>
  <si>
    <t>四节电池总价</t>
  </si>
  <si>
    <t>100A电池总价格</t>
  </si>
  <si>
    <t>备注</t>
  </si>
  <si>
    <t>3.2V</t>
  </si>
  <si>
    <t>100A</t>
  </si>
  <si>
    <t>108A</t>
  </si>
  <si>
    <t>112A</t>
  </si>
  <si>
    <t>120A</t>
  </si>
  <si>
    <t>132A</t>
  </si>
  <si>
    <t>条形变压器设计</t>
  </si>
  <si>
    <t>初级线匝数计算方法：</t>
  </si>
  <si>
    <t>电压</t>
  </si>
  <si>
    <t>电压
基准</t>
  </si>
  <si>
    <t>铁芯长</t>
  </si>
  <si>
    <t>铁芯宽</t>
  </si>
  <si>
    <t>截面积</t>
  </si>
  <si>
    <t>普通变压器铁芯总匝数</t>
  </si>
  <si>
    <t>条型铁芯总匝数</t>
  </si>
  <si>
    <t>次级线匝数计算方法</t>
  </si>
  <si>
    <t>匝 数 比</t>
  </si>
  <si>
    <t>普通变压器次级线匝数</t>
  </si>
  <si>
    <t>条型铁芯次级线匝数</t>
  </si>
  <si>
    <t>次 级 电 压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</si>
</sst>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7">
    <font>
      <sz val="11"/>
      <color indexed="8"/>
      <name val="宋体"/>
      <family val="2"/>
      <charset val="134"/>
    </font>
    <font>
      <b/>
      <sz val="24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1"/>
      <color indexed="8"/>
      <name val="宋体"/>
      <family val="2"/>
      <charset val="134"/>
    </font>
    <font>
      <b/>
      <sz val="16"/>
      <color indexed="8"/>
      <name val="宋体"/>
      <family val="3"/>
      <charset val="134"/>
    </font>
    <font>
      <b/>
      <sz val="12"/>
      <color indexed="8"/>
      <name val="宋体"/>
      <family val="2"/>
      <charset val="134"/>
    </font>
    <font>
      <sz val="12"/>
      <color indexed="8"/>
      <name val="宋体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0"/>
  <sheetViews>
    <sheetView workbookViewId="0">
      <selection activeCell="E6" sqref="E6"/>
    </sheetView>
  </sheetViews>
  <sheetFormatPr defaultColWidth="9" defaultRowHeight="13.5" outlineLevelCol="6"/>
  <cols>
    <col min="1" max="1" width="9" style="1"/>
    <col min="2" max="5" width="13.125" style="1" customWidth="1"/>
    <col min="6" max="6" width="18.375" style="1" customWidth="1"/>
    <col min="7" max="7" width="13.125" style="1" customWidth="1"/>
    <col min="8" max="15" width="12.625" style="1" customWidth="1"/>
    <col min="16" max="16384" width="9" style="1"/>
  </cols>
  <sheetData>
    <row r="1" ht="27" customHeight="1" spans="2:2">
      <c r="B1" s="1" t="s">
        <v>0</v>
      </c>
    </row>
    <row r="2" s="13" customFormat="1" ht="26.25" customHeight="1" spans="1:7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</row>
    <row r="3" ht="20.1" customHeight="1" spans="1:7">
      <c r="A3" s="1">
        <v>1</v>
      </c>
      <c r="B3" s="1" t="s">
        <v>8</v>
      </c>
      <c r="C3" s="1">
        <v>10</v>
      </c>
      <c r="D3" s="1">
        <v>29.8</v>
      </c>
      <c r="E3" s="1">
        <f>D3*4</f>
        <v>119.2</v>
      </c>
      <c r="F3" s="14">
        <f>E3*10</f>
        <v>1192</v>
      </c>
      <c r="G3" s="14" t="s">
        <v>9</v>
      </c>
    </row>
    <row r="4" ht="20.1" customHeight="1" spans="1:7">
      <c r="A4" s="1">
        <v>2</v>
      </c>
      <c r="C4" s="1">
        <v>12</v>
      </c>
      <c r="D4" s="1">
        <v>25</v>
      </c>
      <c r="E4" s="1">
        <f t="shared" ref="E4:E11" si="0">D4*4</f>
        <v>100</v>
      </c>
      <c r="F4" s="1">
        <f>E4*9</f>
        <v>900</v>
      </c>
      <c r="G4" s="1" t="s">
        <v>10</v>
      </c>
    </row>
    <row r="5" ht="20.1" customHeight="1" spans="1:7">
      <c r="A5" s="1">
        <v>3</v>
      </c>
      <c r="C5" s="1">
        <v>16</v>
      </c>
      <c r="D5" s="1">
        <v>45</v>
      </c>
      <c r="E5" s="1">
        <f>D5*4</f>
        <v>180</v>
      </c>
      <c r="F5" s="1">
        <f>E5*7</f>
        <v>1260</v>
      </c>
      <c r="G5" s="1" t="s">
        <v>11</v>
      </c>
    </row>
    <row r="6" ht="20.1" customHeight="1" spans="1:7">
      <c r="A6" s="1">
        <v>4</v>
      </c>
      <c r="C6" s="1">
        <v>20</v>
      </c>
      <c r="D6" s="1">
        <v>65</v>
      </c>
      <c r="E6" s="1">
        <f>D6*4</f>
        <v>260</v>
      </c>
      <c r="F6" s="14">
        <f>E6*5</f>
        <v>1300</v>
      </c>
      <c r="G6" s="14" t="s">
        <v>9</v>
      </c>
    </row>
    <row r="7" ht="20.1" customHeight="1" spans="1:7">
      <c r="A7" s="1">
        <v>5</v>
      </c>
      <c r="C7" s="1">
        <v>25</v>
      </c>
      <c r="D7" s="1">
        <v>110</v>
      </c>
      <c r="E7" s="1">
        <f>D7*4</f>
        <v>440</v>
      </c>
      <c r="F7" s="14">
        <f>E7*4</f>
        <v>1760</v>
      </c>
      <c r="G7" s="14" t="s">
        <v>9</v>
      </c>
    </row>
    <row r="8" ht="20.1" customHeight="1" spans="1:7">
      <c r="A8" s="1">
        <v>6</v>
      </c>
      <c r="C8" s="1">
        <v>40</v>
      </c>
      <c r="D8" s="1">
        <v>120</v>
      </c>
      <c r="E8" s="1">
        <f>D8*4</f>
        <v>480</v>
      </c>
      <c r="F8" s="1">
        <f>E8*3</f>
        <v>1440</v>
      </c>
      <c r="G8" s="1" t="s">
        <v>12</v>
      </c>
    </row>
    <row r="9" ht="20.1" customHeight="1" spans="1:7">
      <c r="A9" s="1">
        <v>7</v>
      </c>
      <c r="C9" s="1">
        <v>50</v>
      </c>
      <c r="D9" s="1">
        <v>280</v>
      </c>
      <c r="E9" s="1">
        <f>D9*4</f>
        <v>1120</v>
      </c>
      <c r="F9" s="14">
        <f>E9*2</f>
        <v>2240</v>
      </c>
      <c r="G9" s="14" t="s">
        <v>9</v>
      </c>
    </row>
    <row r="10" ht="20.1" customHeight="1" spans="1:7">
      <c r="A10" s="1">
        <v>8</v>
      </c>
      <c r="C10" s="1">
        <v>66</v>
      </c>
      <c r="D10" s="1">
        <v>180</v>
      </c>
      <c r="E10" s="1">
        <f>D10*4</f>
        <v>720</v>
      </c>
      <c r="F10" s="1">
        <f>E10*2</f>
        <v>1440</v>
      </c>
      <c r="G10" s="1" t="s">
        <v>13</v>
      </c>
    </row>
    <row r="11" ht="20.1" customHeight="1" spans="1:7">
      <c r="A11" s="1">
        <v>9</v>
      </c>
      <c r="C11" s="1">
        <v>100</v>
      </c>
      <c r="D11" s="1">
        <v>180</v>
      </c>
      <c r="E11" s="1">
        <f>D11*4</f>
        <v>720</v>
      </c>
      <c r="F11" s="14">
        <v>720</v>
      </c>
      <c r="G11" s="14" t="s">
        <v>9</v>
      </c>
    </row>
    <row r="12" ht="20.1" customHeight="1"/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</sheetData>
  <mergeCells count="2">
    <mergeCell ref="B1:G1"/>
    <mergeCell ref="B3:B12"/>
  </mergeCells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7"/>
  <sheetViews>
    <sheetView tabSelected="1" workbookViewId="0">
      <selection activeCell="D13" sqref="D13"/>
    </sheetView>
  </sheetViews>
  <sheetFormatPr defaultColWidth="9" defaultRowHeight="13.5"/>
  <cols>
    <col min="1" max="1" width="22.875" style="1" customWidth="1"/>
    <col min="2" max="6" width="7.375" style="1" customWidth="1"/>
    <col min="7" max="7" width="21.125" style="1" customWidth="1"/>
    <col min="8" max="8" width="9" style="1"/>
    <col min="9" max="9" width="17" style="1" customWidth="1"/>
    <col min="10" max="10" width="12.5" style="1" customWidth="1"/>
    <col min="11" max="16384" width="9" style="1"/>
  </cols>
  <sheetData>
    <row r="1" ht="44.25" customHeight="1" spans="1:10">
      <c r="A1" s="2" t="s">
        <v>14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15</v>
      </c>
      <c r="B2" s="4"/>
      <c r="C2" s="4"/>
      <c r="D2" s="4"/>
      <c r="E2" s="4"/>
      <c r="F2" s="4"/>
      <c r="G2" s="4"/>
      <c r="H2" s="4"/>
      <c r="I2" s="4"/>
      <c r="J2" s="4"/>
    </row>
    <row r="3" ht="29.25" customHeight="1" spans="1:10">
      <c r="A3" s="5" t="s">
        <v>1</v>
      </c>
      <c r="B3" s="5" t="s">
        <v>16</v>
      </c>
      <c r="C3" s="6" t="s">
        <v>17</v>
      </c>
      <c r="D3" s="5" t="s">
        <v>18</v>
      </c>
      <c r="E3" s="5" t="s">
        <v>19</v>
      </c>
      <c r="F3" s="5" t="s">
        <v>20</v>
      </c>
      <c r="G3" s="5" t="s">
        <v>21</v>
      </c>
      <c r="H3" s="7">
        <v>0.2</v>
      </c>
      <c r="I3" s="5" t="s">
        <v>22</v>
      </c>
      <c r="J3" s="5" t="s">
        <v>7</v>
      </c>
    </row>
    <row r="4" ht="20.1" customHeight="1" spans="1:10">
      <c r="A4" s="5">
        <v>1</v>
      </c>
      <c r="B4" s="5">
        <v>12</v>
      </c>
      <c r="C4" s="5">
        <v>45</v>
      </c>
      <c r="D4" s="5">
        <v>4</v>
      </c>
      <c r="E4" s="5">
        <v>4</v>
      </c>
      <c r="F4" s="5">
        <f>D4*E4</f>
        <v>16</v>
      </c>
      <c r="G4" s="5">
        <f>B4*C4/F4</f>
        <v>33.75</v>
      </c>
      <c r="H4" s="5">
        <f>G4*0.2</f>
        <v>6.75</v>
      </c>
      <c r="I4" s="12">
        <f>G4+H4</f>
        <v>40.5</v>
      </c>
      <c r="J4" s="5"/>
    </row>
    <row r="5" ht="20.1" customHeight="1" spans="1:10">
      <c r="A5" s="8">
        <v>2</v>
      </c>
      <c r="B5" s="8"/>
      <c r="C5" s="8"/>
      <c r="D5" s="8"/>
      <c r="E5" s="8"/>
      <c r="F5" s="8"/>
      <c r="G5" s="8"/>
      <c r="H5" s="8"/>
      <c r="I5" s="8"/>
      <c r="J5" s="8"/>
    </row>
    <row r="6" ht="20.1" customHeight="1" spans="1:10">
      <c r="A6" s="9" t="s">
        <v>23</v>
      </c>
      <c r="B6" s="9"/>
      <c r="C6" s="9"/>
      <c r="D6" s="9"/>
      <c r="E6" s="9"/>
      <c r="F6" s="9"/>
      <c r="G6" s="9"/>
      <c r="H6" s="9"/>
      <c r="I6" s="9"/>
      <c r="J6" s="9"/>
    </row>
    <row r="7" ht="20.1" customHeight="1" spans="1:10">
      <c r="A7" s="10" t="s">
        <v>24</v>
      </c>
      <c r="B7" s="5">
        <v>20</v>
      </c>
      <c r="C7" s="5">
        <v>25</v>
      </c>
      <c r="D7" s="5">
        <v>30</v>
      </c>
      <c r="E7" s="5">
        <v>35</v>
      </c>
      <c r="F7" s="5">
        <v>40</v>
      </c>
      <c r="G7" s="5">
        <v>45</v>
      </c>
      <c r="H7" s="5">
        <v>50</v>
      </c>
      <c r="I7" s="5">
        <v>55</v>
      </c>
      <c r="J7" s="5">
        <v>60</v>
      </c>
    </row>
    <row r="8" ht="20.1" customHeight="1" spans="1:10">
      <c r="A8" s="5" t="s">
        <v>25</v>
      </c>
      <c r="B8" s="5">
        <f>G4*B7</f>
        <v>675</v>
      </c>
      <c r="C8" s="5">
        <f>G4*C7</f>
        <v>843.75</v>
      </c>
      <c r="D8" s="5">
        <f>G4*D7</f>
        <v>1012.5</v>
      </c>
      <c r="E8" s="5">
        <f>G4*E7</f>
        <v>1181.25</v>
      </c>
      <c r="F8" s="5">
        <f>G4*F7</f>
        <v>1350</v>
      </c>
      <c r="G8" s="5">
        <f>G4*G7</f>
        <v>1518.75</v>
      </c>
      <c r="H8" s="5">
        <f>G4*H7</f>
        <v>1687.5</v>
      </c>
      <c r="I8" s="5">
        <f>G4*I7</f>
        <v>1856.25</v>
      </c>
      <c r="J8" s="5">
        <f>G4*J7</f>
        <v>2025</v>
      </c>
    </row>
    <row r="9" ht="20.1" customHeight="1" spans="1:10">
      <c r="A9" s="11" t="s">
        <v>26</v>
      </c>
      <c r="B9" s="11">
        <f>(B8*0.2)+B8</f>
        <v>810</v>
      </c>
      <c r="C9" s="11">
        <f t="shared" ref="C9:X9" si="0">(C8*0.2)+C8</f>
        <v>1012.5</v>
      </c>
      <c r="D9" s="11">
        <f>(D8*0.2)+D8</f>
        <v>1215</v>
      </c>
      <c r="E9" s="11">
        <f>(E8*0.2)+E8</f>
        <v>1417.5</v>
      </c>
      <c r="F9" s="11">
        <f>(F8*0.2)+F8</f>
        <v>1620</v>
      </c>
      <c r="G9" s="11">
        <f>(G8*0.2)+G8</f>
        <v>1822.5</v>
      </c>
      <c r="H9" s="11">
        <f>(H8*0.2)+H8</f>
        <v>2025</v>
      </c>
      <c r="I9" s="11">
        <f>(I8*0.2)+I8</f>
        <v>2227.5</v>
      </c>
      <c r="J9" s="11">
        <f>(J8*0.2)+J8</f>
        <v>2430</v>
      </c>
    </row>
    <row r="10" ht="20.1" customHeight="1" spans="1:10">
      <c r="A10" s="10" t="s">
        <v>27</v>
      </c>
      <c r="B10" s="5">
        <f>B4*B7</f>
        <v>240</v>
      </c>
      <c r="C10" s="5">
        <f>B4*C7</f>
        <v>300</v>
      </c>
      <c r="D10" s="5">
        <f>D7*B4</f>
        <v>360</v>
      </c>
      <c r="E10" s="5">
        <f>E7*B4</f>
        <v>420</v>
      </c>
      <c r="F10" s="5">
        <f>B4*F7</f>
        <v>480</v>
      </c>
      <c r="G10" s="5">
        <f>B4*G7</f>
        <v>540</v>
      </c>
      <c r="H10" s="5">
        <f>B4*H7</f>
        <v>600</v>
      </c>
      <c r="I10" s="5">
        <f>B4*I7</f>
        <v>660</v>
      </c>
      <c r="J10" s="5">
        <f>B4*J7</f>
        <v>720</v>
      </c>
    </row>
    <row r="11" ht="20.1" customHeight="1"/>
    <row r="12" ht="20.1" customHeight="1"/>
    <row r="13" ht="20.1" customHeight="1"/>
    <row r="14" ht="20.1" customHeight="1"/>
    <row r="15" ht="20.1" customHeight="1"/>
    <row r="16" ht="20.1" customHeight="1"/>
    <row r="17" ht="20.1" customHeight="1"/>
  </sheetData>
  <mergeCells count="3">
    <mergeCell ref="A1:J1"/>
    <mergeCell ref="A2:J2"/>
    <mergeCell ref="A6:J6"/>
  </mergeCells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2014-04-11T12:01:10Z</dcterms:created>
  <dcterms:modified xsi:type="dcterms:W3CDTF">2014-04-11T12:05:37Z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